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iveeur-my.sharepoint.com/personal/61126evp_eur_nl/Documents/Desktop/JAARVERSLAG 2025/"/>
    </mc:Choice>
  </mc:AlternateContent>
  <xr:revisionPtr revIDLastSave="0" documentId="8_{947A0F87-443B-483E-AA4C-F2E6E78B56E3}" xr6:coauthVersionLast="47" xr6:coauthVersionMax="47" xr10:uidLastSave="{00000000-0000-0000-0000-000000000000}"/>
  <bookViews>
    <workbookView xWindow="-110" yWindow="-110" windowWidth="19420" windowHeight="10300" xr2:uid="{24CA8879-AC4A-458A-99F5-91A8AD6B1F6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39" i="1" l="1"/>
  <c r="C129" i="1"/>
  <c r="C111" i="1"/>
  <c r="C100" i="1"/>
  <c r="C89" i="1"/>
  <c r="C82" i="1"/>
  <c r="C75" i="1"/>
  <c r="D138" i="1"/>
  <c r="D142" i="1"/>
  <c r="C116" i="1"/>
  <c r="C56" i="1"/>
  <c r="C44" i="1"/>
  <c r="C27" i="1"/>
  <c r="C29" i="1" s="1"/>
  <c r="C10" i="1"/>
  <c r="C31" i="1" s="1"/>
  <c r="D129" i="1"/>
  <c r="D116" i="1"/>
  <c r="D111" i="1"/>
  <c r="D100" i="1"/>
  <c r="D89" i="1"/>
  <c r="D82" i="1"/>
  <c r="D75" i="1"/>
  <c r="D56" i="1"/>
  <c r="D44" i="1"/>
  <c r="D39" i="1"/>
  <c r="D27" i="1"/>
  <c r="D19" i="1"/>
  <c r="D10" i="1"/>
  <c r="D31" i="1" s="1"/>
  <c r="C119" i="1" l="1"/>
  <c r="D119" i="1"/>
  <c r="C123" i="1"/>
  <c r="C91" i="1"/>
  <c r="C93" i="1" s="1"/>
  <c r="C46" i="1"/>
  <c r="C58" i="1" s="1"/>
  <c r="D123" i="1"/>
  <c r="D58" i="1"/>
  <c r="D46" i="1"/>
  <c r="D91" i="1"/>
  <c r="D93" i="1" s="1"/>
</calcChain>
</file>

<file path=xl/sharedStrings.xml><?xml version="1.0" encoding="utf-8"?>
<sst xmlns="http://schemas.openxmlformats.org/spreadsheetml/2006/main" count="107" uniqueCount="90">
  <si>
    <t>BALANS (Activa)</t>
  </si>
  <si>
    <t xml:space="preserve">                            €</t>
  </si>
  <si>
    <t>VASTE ACTIVA</t>
  </si>
  <si>
    <t xml:space="preserve">Collectie </t>
  </si>
  <si>
    <t>p.m.</t>
  </si>
  <si>
    <t>Inventaris en voorraden</t>
  </si>
  <si>
    <t>Effecten</t>
  </si>
  <si>
    <t>Bank AAB/MP Vermogensbeheerrekening</t>
  </si>
  <si>
    <t xml:space="preserve">totaal vaste activa </t>
  </si>
  <si>
    <t>VLOTTENDE ACTIVA</t>
  </si>
  <si>
    <t xml:space="preserve">Transitorische activa: </t>
  </si>
  <si>
    <t>Debiteuren</t>
  </si>
  <si>
    <t>Debetrente</t>
  </si>
  <si>
    <t>Terug te vorderen dividend bel.</t>
  </si>
  <si>
    <t>Nog te ontvangen vergoeding UB EUR</t>
  </si>
  <si>
    <t>sub-totaal</t>
  </si>
  <si>
    <t>Liquide middelen:</t>
  </si>
  <si>
    <t>Kas</t>
  </si>
  <si>
    <t>ING</t>
  </si>
  <si>
    <t>ING Rentemeerrekening</t>
  </si>
  <si>
    <t>Bank AAB/MP Bestuurrekening</t>
  </si>
  <si>
    <t xml:space="preserve">Bank AAB/MP Vermogens Spaarrekening </t>
  </si>
  <si>
    <t xml:space="preserve">totaal vlottende activa </t>
  </si>
  <si>
    <t>TOTAAL ACTIVA</t>
  </si>
  <si>
    <t>BALANS (Passiva)</t>
  </si>
  <si>
    <t>EIGEN VERMOGEN</t>
  </si>
  <si>
    <t>Kapitaal</t>
  </si>
  <si>
    <t>Reserve exploitatievoorziening</t>
  </si>
  <si>
    <t>Bestemmingsreserves:</t>
  </si>
  <si>
    <t xml:space="preserve">Collectievorming  Grenzeloos Lezen              </t>
  </si>
  <si>
    <t xml:space="preserve">Legaat Mw. C. van der Pot </t>
  </si>
  <si>
    <t>totaal eigen vermogen</t>
  </si>
  <si>
    <t>VLOTTENDE PASSIVA</t>
  </si>
  <si>
    <t>Transitorische passiva:</t>
  </si>
  <si>
    <t>Vooruitontvangen contributies</t>
  </si>
  <si>
    <t>Vooruitontvangen bedragen</t>
  </si>
  <si>
    <t>Dividendbelasting</t>
  </si>
  <si>
    <t>Nog te betalen aan UB EUR</t>
  </si>
  <si>
    <t xml:space="preserve">totaal vlottende passiva </t>
  </si>
  <si>
    <t>TOTAAL PASSIVA</t>
  </si>
  <si>
    <t>STAAT VAN BATEN EN LASTEN</t>
  </si>
  <si>
    <t>BATEN</t>
  </si>
  <si>
    <t>Contributies en giften:</t>
  </si>
  <si>
    <t xml:space="preserve">Contributies </t>
  </si>
  <si>
    <t>Contributies via UB</t>
  </si>
  <si>
    <t>Giften</t>
  </si>
  <si>
    <t>Jubileum 2024 RLK 165 jaar</t>
  </si>
  <si>
    <t>Schenking ten behoeve van de aankoop, restauratie en bijbe-</t>
  </si>
  <si>
    <t xml:space="preserve">horende lijst van een schilderij van August Willem van </t>
  </si>
  <si>
    <t>Voorden</t>
  </si>
  <si>
    <t>Financiële baten:</t>
  </si>
  <si>
    <t>Dividend</t>
  </si>
  <si>
    <t xml:space="preserve">Koersverschillen aandelen/obligaties </t>
  </si>
  <si>
    <t>Winst verkoop effecten</t>
  </si>
  <si>
    <t>Interest bank/giro</t>
  </si>
  <si>
    <t>Overige inkomsten:</t>
  </si>
  <si>
    <t>Bijzondere baten (periodieken 2023)</t>
  </si>
  <si>
    <t>Boekenmarkt</t>
  </si>
  <si>
    <t>Vervanging boeken en rappels</t>
  </si>
  <si>
    <t>TOTAAL BATEN</t>
  </si>
  <si>
    <t>TOTAAL BATEN + SALDO W/V</t>
  </si>
  <si>
    <t>LASTEN</t>
  </si>
  <si>
    <t>Boeken en periodieken:</t>
  </si>
  <si>
    <t>Boeken</t>
  </si>
  <si>
    <t>Periodieken</t>
  </si>
  <si>
    <t>Algemene kosten:</t>
  </si>
  <si>
    <t>Lezingen/evenementen</t>
  </si>
  <si>
    <t>Mini Symposium 16 oktober 2025</t>
  </si>
  <si>
    <t>Bankkosten</t>
  </si>
  <si>
    <t>Diversen</t>
  </si>
  <si>
    <t xml:space="preserve">PR Kosten </t>
  </si>
  <si>
    <t>Administratie en bestuurskosten</t>
  </si>
  <si>
    <t>Donaties</t>
  </si>
  <si>
    <t>Financiële lasten:</t>
  </si>
  <si>
    <t>Verlies verkoop effecten</t>
  </si>
  <si>
    <t>TOTAAL LASTEN</t>
  </si>
  <si>
    <t>Saldo Winst</t>
  </si>
  <si>
    <t>TOTAAL LASTEN + SALDO W/V</t>
  </si>
  <si>
    <t xml:space="preserve">Reserve exploitatievoorziening </t>
  </si>
  <si>
    <t xml:space="preserve">Saldo per 1 januari </t>
  </si>
  <si>
    <t>Bij: winst boekjaar</t>
  </si>
  <si>
    <t xml:space="preserve">Saldo per 31 december </t>
  </si>
  <si>
    <r>
      <t xml:space="preserve">Het kapitaal is m.i.v. 2011 vastgesteld op </t>
    </r>
    <r>
      <rPr>
        <b/>
        <sz val="11"/>
        <color indexed="8"/>
        <rFont val="Calibri"/>
        <family val="2"/>
      </rPr>
      <t>€</t>
    </r>
    <r>
      <rPr>
        <sz val="11"/>
        <color indexed="8"/>
        <rFont val="Calibri"/>
        <family val="2"/>
      </rPr>
      <t xml:space="preserve"> 250.000.</t>
    </r>
  </si>
  <si>
    <t xml:space="preserve">Met het restant €75.000 is toen de reserve exploitatievoorziening gevormd </t>
  </si>
  <si>
    <t>Bestemmingsreserves</t>
  </si>
  <si>
    <t>Collectievorming Grenzeloos Lezen -saldo per 1 januari</t>
  </si>
  <si>
    <t>Besteed in boekjaar</t>
  </si>
  <si>
    <t>Legaat Mw. C. van der Pot -saldo per 1 januari</t>
  </si>
  <si>
    <t>Besteed / ontvangen in boekjaar</t>
  </si>
  <si>
    <t>Saldo per 31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</si>
</sst>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€-2]\ * #,##0.00_ ;_ [$€-2]\ * \-#,##0.00_ ;_ [$€-2]\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3" fontId="2" fillId="0" borderId="0" xfId="0" applyNumberFormat="1" applyFont="1"/>
    <xf numFmtId="3" fontId="3" fillId="0" borderId="0" xfId="0" applyNumberFormat="1" applyFont="1"/>
    <xf numFmtId="0" fontId="2" fillId="0" borderId="0" xfId="0" applyFont="1"/>
    <xf numFmtId="0" fontId="3" fillId="0" borderId="0" xfId="1" applyNumberFormat="1" applyFont="1" applyAlignment="1"/>
    <xf numFmtId="0" fontId="3" fillId="0" borderId="0" xfId="0" applyFont="1"/>
    <xf numFmtId="3" fontId="3" fillId="0" borderId="1" xfId="0" applyNumberFormat="1" applyFont="1" applyBorder="1"/>
    <xf numFmtId="3" fontId="4" fillId="0" borderId="0" xfId="0" applyNumberFormat="1" applyFont="1"/>
    <xf numFmtId="1" fontId="3" fillId="0" borderId="0" xfId="0" applyNumberFormat="1" applyFont="1"/>
    <xf numFmtId="3" fontId="3" fillId="0" borderId="0" xfId="1" applyNumberFormat="1" applyFont="1" applyAlignment="1"/>
    <xf numFmtId="164" fontId="3" fillId="0" borderId="0" xfId="0" applyNumberFormat="1" applyFont="1"/>
    <xf numFmtId="0" fontId="3" fillId="0" borderId="1" xfId="0" applyFont="1" applyBorder="1"/>
    <xf numFmtId="3" fontId="5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7" fillId="0" borderId="0" xfId="0" applyNumberFormat="1" applyFont="1"/>
    <xf numFmtId="0" fontId="9" fillId="0" borderId="0" xfId="0" applyFont="1"/>
    <xf numFmtId="0" fontId="10" fillId="0" borderId="0" xfId="0" applyFont="1"/>
    <xf numFmtId="4" fontId="0" fillId="0" borderId="0" xfId="0" applyNumberFormat="1"/>
    <xf numFmtId="3" fontId="6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0768-B6C5-40E8-B617-C2EB0E0621EC}">
  <dimension ref="A1:I145"/>
  <sheetViews>
    <sheetView tabSelected="1" workbookViewId="0">
      <selection activeCell="C81" sqref="C81"/>
    </sheetView>
  </sheetViews>
  <sheetFormatPr defaultRowHeight="14.5" x14ac:dyDescent="0.35"/>
  <cols>
    <col min="1" max="1" width="8.7265625" customWidth="1"/>
    <col min="2" max="2" width="57" customWidth="1"/>
    <col min="3" max="3" width="22.7265625" customWidth="1"/>
    <col min="4" max="4" width="27.54296875" customWidth="1"/>
  </cols>
  <sheetData>
    <row r="1" spans="1:4" x14ac:dyDescent="0.35">
      <c r="A1" s="1" t="s">
        <v>0</v>
      </c>
      <c r="B1" s="2"/>
      <c r="C1" s="3">
        <v>2025</v>
      </c>
      <c r="D1" s="3">
        <v>2024</v>
      </c>
    </row>
    <row r="2" spans="1:4" x14ac:dyDescent="0.35">
      <c r="A2" s="1"/>
      <c r="B2" s="2"/>
      <c r="C2" s="4" t="s">
        <v>1</v>
      </c>
      <c r="D2" s="4" t="s">
        <v>1</v>
      </c>
    </row>
    <row r="3" spans="1:4" x14ac:dyDescent="0.35">
      <c r="A3" s="1" t="s">
        <v>2</v>
      </c>
      <c r="B3" s="2"/>
      <c r="C3" s="2"/>
      <c r="D3" s="5"/>
    </row>
    <row r="4" spans="1:4" x14ac:dyDescent="0.35">
      <c r="A4" s="1"/>
      <c r="B4" s="2"/>
      <c r="C4" s="2"/>
      <c r="D4" s="5"/>
    </row>
    <row r="5" spans="1:4" x14ac:dyDescent="0.35">
      <c r="A5" s="2" t="s">
        <v>3</v>
      </c>
      <c r="B5" s="2"/>
      <c r="C5" s="5" t="s">
        <v>4</v>
      </c>
      <c r="D5" s="5" t="s">
        <v>4</v>
      </c>
    </row>
    <row r="6" spans="1:4" x14ac:dyDescent="0.35">
      <c r="A6" s="2" t="s">
        <v>5</v>
      </c>
      <c r="B6" s="2"/>
      <c r="C6" s="5" t="s">
        <v>4</v>
      </c>
      <c r="D6" s="5" t="s">
        <v>4</v>
      </c>
    </row>
    <row r="7" spans="1:4" x14ac:dyDescent="0.35">
      <c r="A7" s="2"/>
      <c r="B7" s="2"/>
      <c r="C7" s="2"/>
      <c r="D7" s="5"/>
    </row>
    <row r="8" spans="1:4" x14ac:dyDescent="0.35">
      <c r="A8" s="2" t="s">
        <v>6</v>
      </c>
      <c r="B8" s="2"/>
      <c r="C8" s="2">
        <v>317397</v>
      </c>
      <c r="D8" s="2">
        <v>306429</v>
      </c>
    </row>
    <row r="9" spans="1:4" x14ac:dyDescent="0.35">
      <c r="A9" s="2" t="s">
        <v>7</v>
      </c>
      <c r="B9" s="2"/>
      <c r="C9" s="6">
        <v>6507.19</v>
      </c>
      <c r="D9" s="6">
        <v>5123.09</v>
      </c>
    </row>
    <row r="10" spans="1:4" x14ac:dyDescent="0.35">
      <c r="A10" s="2"/>
      <c r="B10" s="2" t="s">
        <v>8</v>
      </c>
      <c r="C10" s="2">
        <f>SUM(C8:C9)</f>
        <v>323904.19</v>
      </c>
      <c r="D10" s="2">
        <f>D8+D9</f>
        <v>311552.09000000003</v>
      </c>
    </row>
    <row r="11" spans="1:4" x14ac:dyDescent="0.35">
      <c r="A11" s="2"/>
      <c r="B11" s="2"/>
      <c r="C11" s="2"/>
      <c r="D11" s="5"/>
    </row>
    <row r="12" spans="1:4" x14ac:dyDescent="0.35">
      <c r="A12" s="1" t="s">
        <v>9</v>
      </c>
      <c r="B12" s="2"/>
      <c r="C12" s="2"/>
      <c r="D12" s="5"/>
    </row>
    <row r="13" spans="1:4" x14ac:dyDescent="0.35">
      <c r="A13" s="1"/>
      <c r="B13" s="2"/>
      <c r="C13" s="2"/>
      <c r="D13" s="5"/>
    </row>
    <row r="14" spans="1:4" x14ac:dyDescent="0.35">
      <c r="A14" s="7" t="s">
        <v>10</v>
      </c>
      <c r="B14" s="2"/>
      <c r="C14" s="2"/>
      <c r="D14" s="5"/>
    </row>
    <row r="15" spans="1:4" x14ac:dyDescent="0.35">
      <c r="A15" s="2" t="s">
        <v>11</v>
      </c>
      <c r="B15" s="2"/>
      <c r="C15" s="2">
        <v>2484.35</v>
      </c>
      <c r="D15" s="2">
        <v>1010</v>
      </c>
    </row>
    <row r="16" spans="1:4" x14ac:dyDescent="0.35">
      <c r="A16" s="2" t="s">
        <v>12</v>
      </c>
      <c r="B16" s="2"/>
      <c r="C16" s="2">
        <v>0.32</v>
      </c>
      <c r="D16" s="2">
        <v>0.32</v>
      </c>
    </row>
    <row r="17" spans="1:4" x14ac:dyDescent="0.35">
      <c r="A17" s="2" t="s">
        <v>13</v>
      </c>
      <c r="B17" s="2"/>
      <c r="C17" s="2">
        <v>92.87</v>
      </c>
      <c r="D17" s="8">
        <v>66.75</v>
      </c>
    </row>
    <row r="18" spans="1:4" x14ac:dyDescent="0.35">
      <c r="A18" s="2" t="s">
        <v>14</v>
      </c>
      <c r="B18" s="2"/>
      <c r="C18" s="6">
        <v>3260.25</v>
      </c>
      <c r="D18" s="11">
        <v>0</v>
      </c>
    </row>
    <row r="19" spans="1:4" x14ac:dyDescent="0.35">
      <c r="A19" s="2"/>
      <c r="B19" s="2" t="s">
        <v>15</v>
      </c>
      <c r="C19" s="2">
        <f>SUM(C15:C18)</f>
        <v>5837.79</v>
      </c>
      <c r="D19" s="2">
        <f>D17+D18+D15</f>
        <v>1076.75</v>
      </c>
    </row>
    <row r="20" spans="1:4" x14ac:dyDescent="0.35">
      <c r="A20" s="2"/>
      <c r="B20" s="2"/>
      <c r="C20" s="2"/>
      <c r="D20" s="5"/>
    </row>
    <row r="21" spans="1:4" x14ac:dyDescent="0.35">
      <c r="A21" s="7" t="s">
        <v>16</v>
      </c>
      <c r="B21" s="2"/>
      <c r="C21" s="2"/>
      <c r="D21" s="5"/>
    </row>
    <row r="22" spans="1:4" x14ac:dyDescent="0.35">
      <c r="A22" s="2" t="s">
        <v>17</v>
      </c>
      <c r="B22" s="2"/>
      <c r="C22" s="2">
        <v>212.85</v>
      </c>
      <c r="D22" s="8">
        <v>121.14</v>
      </c>
    </row>
    <row r="23" spans="1:4" x14ac:dyDescent="0.35">
      <c r="A23" s="2" t="s">
        <v>18</v>
      </c>
      <c r="B23" s="2"/>
      <c r="C23" s="2">
        <v>13941.5</v>
      </c>
      <c r="D23" s="2">
        <v>27428.79</v>
      </c>
    </row>
    <row r="24" spans="1:4" x14ac:dyDescent="0.35">
      <c r="A24" s="2" t="s">
        <v>19</v>
      </c>
      <c r="B24" s="2"/>
      <c r="C24" s="2">
        <v>135.16999999999999</v>
      </c>
      <c r="D24" s="8">
        <v>133.16999999999999</v>
      </c>
    </row>
    <row r="25" spans="1:4" x14ac:dyDescent="0.35">
      <c r="A25" s="2" t="s">
        <v>20</v>
      </c>
      <c r="B25" s="2"/>
      <c r="C25" s="2">
        <v>694.84</v>
      </c>
      <c r="D25" s="8">
        <v>72.459999999999994</v>
      </c>
    </row>
    <row r="26" spans="1:4" x14ac:dyDescent="0.35">
      <c r="A26" s="2" t="s">
        <v>21</v>
      </c>
      <c r="B26" s="2"/>
      <c r="C26" s="6">
        <v>12000</v>
      </c>
      <c r="D26" s="6">
        <v>21000</v>
      </c>
    </row>
    <row r="27" spans="1:4" x14ac:dyDescent="0.35">
      <c r="A27" s="2"/>
      <c r="B27" s="2" t="s">
        <v>15</v>
      </c>
      <c r="C27" s="2">
        <f>SUM(C22:C26)</f>
        <v>26984.36</v>
      </c>
      <c r="D27" s="2">
        <f>SUM(D22:D26)</f>
        <v>48755.56</v>
      </c>
    </row>
    <row r="28" spans="1:4" x14ac:dyDescent="0.35">
      <c r="A28" s="2"/>
      <c r="B28" s="5"/>
      <c r="C28" s="5"/>
      <c r="D28" s="5"/>
    </row>
    <row r="29" spans="1:4" x14ac:dyDescent="0.35">
      <c r="A29" s="2"/>
      <c r="B29" s="2" t="s">
        <v>22</v>
      </c>
      <c r="C29" s="2">
        <f>C19+C27</f>
        <v>32822.15</v>
      </c>
      <c r="D29" s="2">
        <v>49833</v>
      </c>
    </row>
    <row r="30" spans="1:4" x14ac:dyDescent="0.35">
      <c r="A30" s="2"/>
      <c r="B30" s="2"/>
      <c r="C30" s="2"/>
      <c r="D30" s="2"/>
    </row>
    <row r="31" spans="1:4" x14ac:dyDescent="0.35">
      <c r="A31" s="1" t="s">
        <v>23</v>
      </c>
      <c r="B31" s="2"/>
      <c r="C31" s="7">
        <f>C10+C29</f>
        <v>356726.34</v>
      </c>
      <c r="D31" s="7">
        <f>D10+D29</f>
        <v>361385.09</v>
      </c>
    </row>
    <row r="32" spans="1:4" x14ac:dyDescent="0.35">
      <c r="A32" s="1"/>
      <c r="B32" s="2"/>
      <c r="C32" s="2"/>
      <c r="D32" s="5"/>
    </row>
    <row r="33" spans="1:4" x14ac:dyDescent="0.35">
      <c r="A33" s="1" t="s">
        <v>24</v>
      </c>
      <c r="B33" s="2"/>
      <c r="C33" s="3">
        <v>2025</v>
      </c>
      <c r="D33" s="3">
        <v>2024</v>
      </c>
    </row>
    <row r="34" spans="1:4" x14ac:dyDescent="0.35">
      <c r="A34" s="2"/>
      <c r="B34" s="2"/>
      <c r="C34" s="10"/>
      <c r="D34" s="9" t="s">
        <v>1</v>
      </c>
    </row>
    <row r="35" spans="1:4" x14ac:dyDescent="0.35">
      <c r="A35" s="1" t="s">
        <v>25</v>
      </c>
      <c r="B35" s="2"/>
      <c r="C35" s="2"/>
      <c r="D35" s="5"/>
    </row>
    <row r="36" spans="1:4" x14ac:dyDescent="0.35">
      <c r="A36" s="2"/>
      <c r="B36" s="2"/>
      <c r="C36" s="2"/>
      <c r="D36" s="5"/>
    </row>
    <row r="37" spans="1:4" x14ac:dyDescent="0.35">
      <c r="A37" s="2" t="s">
        <v>26</v>
      </c>
      <c r="B37" s="2"/>
      <c r="C37" s="2">
        <v>250000</v>
      </c>
      <c r="D37" s="2">
        <v>250000</v>
      </c>
    </row>
    <row r="38" spans="1:4" x14ac:dyDescent="0.35">
      <c r="A38" s="2" t="s">
        <v>27</v>
      </c>
      <c r="B38" s="7"/>
      <c r="C38" s="6">
        <v>64888</v>
      </c>
      <c r="D38" s="6">
        <v>64121.01</v>
      </c>
    </row>
    <row r="39" spans="1:4" x14ac:dyDescent="0.35">
      <c r="A39" s="2"/>
      <c r="B39" s="2" t="s">
        <v>15</v>
      </c>
      <c r="C39" s="2">
        <f>SUM(C37:C38)</f>
        <v>314888</v>
      </c>
      <c r="D39" s="2">
        <f>SUM(D37:D38)</f>
        <v>314121.01</v>
      </c>
    </row>
    <row r="40" spans="1:4" x14ac:dyDescent="0.35">
      <c r="A40" s="2"/>
      <c r="B40" s="2"/>
      <c r="C40" s="2"/>
      <c r="D40" s="2"/>
    </row>
    <row r="41" spans="1:4" x14ac:dyDescent="0.35">
      <c r="A41" s="7" t="s">
        <v>28</v>
      </c>
      <c r="B41" s="2"/>
      <c r="C41" s="2"/>
      <c r="D41" s="5"/>
    </row>
    <row r="42" spans="1:4" x14ac:dyDescent="0.35">
      <c r="A42" s="2" t="s">
        <v>29</v>
      </c>
      <c r="B42" s="5"/>
      <c r="C42" s="2">
        <v>7227.79</v>
      </c>
      <c r="D42" s="2">
        <v>7750.81</v>
      </c>
    </row>
    <row r="43" spans="1:4" x14ac:dyDescent="0.35">
      <c r="A43" s="2" t="s">
        <v>30</v>
      </c>
      <c r="B43" s="7"/>
      <c r="C43" s="6">
        <v>16179.39</v>
      </c>
      <c r="D43" s="6">
        <v>17307.240000000002</v>
      </c>
    </row>
    <row r="44" spans="1:4" x14ac:dyDescent="0.35">
      <c r="A44" s="2"/>
      <c r="B44" s="2" t="s">
        <v>15</v>
      </c>
      <c r="C44" s="2">
        <f>SUM(C42:C43)</f>
        <v>23407.18</v>
      </c>
      <c r="D44" s="2">
        <f>D42+D43</f>
        <v>25058.050000000003</v>
      </c>
    </row>
    <row r="45" spans="1:4" x14ac:dyDescent="0.35">
      <c r="A45" s="2"/>
      <c r="B45" s="2"/>
      <c r="C45" s="2"/>
      <c r="D45" s="5"/>
    </row>
    <row r="46" spans="1:4" x14ac:dyDescent="0.35">
      <c r="A46" s="2"/>
      <c r="B46" s="2" t="s">
        <v>31</v>
      </c>
      <c r="C46" s="2">
        <f>C39+C44</f>
        <v>338295.18</v>
      </c>
      <c r="D46" s="2">
        <f>D39+D44</f>
        <v>339179.06</v>
      </c>
    </row>
    <row r="47" spans="1:4" x14ac:dyDescent="0.35">
      <c r="A47" s="2"/>
      <c r="B47" s="2"/>
      <c r="C47" s="2"/>
      <c r="D47" s="2"/>
    </row>
    <row r="48" spans="1:4" x14ac:dyDescent="0.35">
      <c r="A48" s="7"/>
      <c r="B48" s="2"/>
      <c r="C48" s="2"/>
      <c r="D48" s="5"/>
    </row>
    <row r="49" spans="1:4" x14ac:dyDescent="0.35">
      <c r="A49" s="1" t="s">
        <v>32</v>
      </c>
      <c r="B49" s="2"/>
      <c r="C49" s="3">
        <v>2025</v>
      </c>
      <c r="D49" s="3">
        <v>2024</v>
      </c>
    </row>
    <row r="50" spans="1:4" x14ac:dyDescent="0.35">
      <c r="A50" s="2"/>
      <c r="B50" s="2"/>
      <c r="C50" s="2"/>
      <c r="D50" s="9" t="s">
        <v>1</v>
      </c>
    </row>
    <row r="51" spans="1:4" x14ac:dyDescent="0.35">
      <c r="A51" s="7" t="s">
        <v>33</v>
      </c>
      <c r="B51" s="2"/>
      <c r="C51" s="2"/>
      <c r="D51" s="5"/>
    </row>
    <row r="52" spans="1:4" x14ac:dyDescent="0.35">
      <c r="A52" s="2" t="s">
        <v>34</v>
      </c>
      <c r="B52" s="2"/>
      <c r="C52" s="2">
        <v>9095</v>
      </c>
      <c r="D52" s="2">
        <v>9485</v>
      </c>
    </row>
    <row r="53" spans="1:4" x14ac:dyDescent="0.35">
      <c r="A53" s="2" t="s">
        <v>35</v>
      </c>
      <c r="B53" s="2"/>
      <c r="C53" s="2">
        <v>0</v>
      </c>
      <c r="D53" s="2">
        <v>2795.1</v>
      </c>
    </row>
    <row r="54" spans="1:4" x14ac:dyDescent="0.35">
      <c r="A54" s="2" t="s">
        <v>36</v>
      </c>
      <c r="B54" s="2"/>
      <c r="C54" s="2">
        <v>3.78</v>
      </c>
      <c r="D54" s="8">
        <v>3.74</v>
      </c>
    </row>
    <row r="55" spans="1:4" x14ac:dyDescent="0.35">
      <c r="A55" s="2" t="s">
        <v>37</v>
      </c>
      <c r="B55" s="2"/>
      <c r="C55" s="6">
        <v>9332.4699999999993</v>
      </c>
      <c r="D55" s="6">
        <v>9921.7800000000007</v>
      </c>
    </row>
    <row r="56" spans="1:4" x14ac:dyDescent="0.35">
      <c r="A56" s="2"/>
      <c r="B56" s="2" t="s">
        <v>38</v>
      </c>
      <c r="C56" s="2">
        <f>SUM(C52:C55)</f>
        <v>18431.25</v>
      </c>
      <c r="D56" s="2">
        <f>SUM(D52:D55)</f>
        <v>22205.620000000003</v>
      </c>
    </row>
    <row r="57" spans="1:4" x14ac:dyDescent="0.35">
      <c r="A57" s="2"/>
      <c r="B57" s="2"/>
      <c r="C57" s="2"/>
      <c r="D57" s="5"/>
    </row>
    <row r="58" spans="1:4" x14ac:dyDescent="0.35">
      <c r="A58" s="1" t="s">
        <v>39</v>
      </c>
      <c r="B58" s="2"/>
      <c r="C58" s="7">
        <f>C46+C56</f>
        <v>356726.43</v>
      </c>
      <c r="D58" s="7">
        <f>D39+D44+D56</f>
        <v>361384.68</v>
      </c>
    </row>
    <row r="59" spans="1:4" x14ac:dyDescent="0.35">
      <c r="A59" s="1"/>
      <c r="B59" s="2"/>
      <c r="C59" s="7"/>
      <c r="D59" s="7"/>
    </row>
    <row r="60" spans="1:4" x14ac:dyDescent="0.35">
      <c r="A60" s="1"/>
      <c r="B60" s="2"/>
      <c r="C60" s="7"/>
      <c r="D60" s="7"/>
    </row>
    <row r="61" spans="1:4" x14ac:dyDescent="0.35">
      <c r="A61" s="1"/>
      <c r="B61" s="2"/>
      <c r="C61" s="2"/>
      <c r="D61" s="7"/>
    </row>
    <row r="62" spans="1:4" x14ac:dyDescent="0.35">
      <c r="A62" s="1"/>
      <c r="B62" s="2"/>
      <c r="C62" s="2"/>
      <c r="D62" s="7"/>
    </row>
    <row r="63" spans="1:4" x14ac:dyDescent="0.35">
      <c r="A63" s="1" t="s">
        <v>40</v>
      </c>
      <c r="B63" s="2"/>
      <c r="C63" s="3">
        <v>2025</v>
      </c>
      <c r="D63" s="3">
        <v>2024</v>
      </c>
    </row>
    <row r="64" spans="1:4" x14ac:dyDescent="0.35">
      <c r="A64" s="2"/>
      <c r="B64" s="2"/>
      <c r="C64" s="2"/>
      <c r="D64" s="9"/>
    </row>
    <row r="65" spans="1:4" x14ac:dyDescent="0.35">
      <c r="A65" s="2" t="s">
        <v>41</v>
      </c>
      <c r="B65" s="2"/>
      <c r="C65" s="2"/>
      <c r="D65" s="10"/>
    </row>
    <row r="66" spans="1:4" x14ac:dyDescent="0.35">
      <c r="A66" s="2"/>
      <c r="B66" s="2"/>
      <c r="C66" s="2"/>
      <c r="D66" s="5"/>
    </row>
    <row r="67" spans="1:4" x14ac:dyDescent="0.35">
      <c r="A67" s="7" t="s">
        <v>42</v>
      </c>
      <c r="B67" s="2"/>
      <c r="C67" s="2"/>
      <c r="D67" s="5"/>
    </row>
    <row r="68" spans="1:4" x14ac:dyDescent="0.35">
      <c r="A68" s="2" t="s">
        <v>43</v>
      </c>
      <c r="B68" s="2"/>
      <c r="C68" s="2">
        <v>21005</v>
      </c>
      <c r="D68" s="2">
        <v>21850</v>
      </c>
    </row>
    <row r="69" spans="1:4" x14ac:dyDescent="0.35">
      <c r="A69" s="2" t="s">
        <v>44</v>
      </c>
      <c r="B69" s="2"/>
      <c r="C69" s="2">
        <v>680</v>
      </c>
      <c r="D69" s="2">
        <v>1010</v>
      </c>
    </row>
    <row r="70" spans="1:4" x14ac:dyDescent="0.35">
      <c r="A70" s="2" t="s">
        <v>45</v>
      </c>
      <c r="B70" s="2"/>
      <c r="C70" s="2">
        <v>18380</v>
      </c>
      <c r="D70" s="2">
        <v>1830</v>
      </c>
    </row>
    <row r="71" spans="1:4" x14ac:dyDescent="0.35">
      <c r="A71" s="2" t="s">
        <v>46</v>
      </c>
      <c r="B71" s="2"/>
      <c r="C71" s="2">
        <v>0</v>
      </c>
      <c r="D71" s="2">
        <v>9306</v>
      </c>
    </row>
    <row r="72" spans="1:4" x14ac:dyDescent="0.35">
      <c r="A72" s="2" t="s">
        <v>47</v>
      </c>
      <c r="B72" s="2"/>
      <c r="C72" s="2"/>
      <c r="D72" s="5"/>
    </row>
    <row r="73" spans="1:4" x14ac:dyDescent="0.35">
      <c r="A73" s="5" t="s">
        <v>48</v>
      </c>
      <c r="B73" s="2"/>
      <c r="C73" s="2"/>
      <c r="D73" s="5"/>
    </row>
    <row r="74" spans="1:4" x14ac:dyDescent="0.35">
      <c r="A74" s="2" t="s">
        <v>49</v>
      </c>
      <c r="B74" s="2"/>
      <c r="C74" s="6">
        <v>0</v>
      </c>
      <c r="D74" s="11">
        <v>1500</v>
      </c>
    </row>
    <row r="75" spans="1:4" x14ac:dyDescent="0.35">
      <c r="A75" s="2"/>
      <c r="B75" s="2"/>
      <c r="C75" s="2">
        <f>SUM(C68:C74)</f>
        <v>40065</v>
      </c>
      <c r="D75" s="2">
        <f>SUM(D68:D74)</f>
        <v>35496</v>
      </c>
    </row>
    <row r="76" spans="1:4" x14ac:dyDescent="0.35">
      <c r="A76" s="2"/>
      <c r="B76" s="2"/>
      <c r="C76" s="2"/>
      <c r="D76" s="5"/>
    </row>
    <row r="77" spans="1:4" x14ac:dyDescent="0.35">
      <c r="A77" s="7" t="s">
        <v>50</v>
      </c>
      <c r="B77" s="2"/>
      <c r="C77" s="2"/>
      <c r="D77" s="5"/>
    </row>
    <row r="78" spans="1:4" x14ac:dyDescent="0.35">
      <c r="A78" s="2" t="s">
        <v>51</v>
      </c>
      <c r="B78" s="2"/>
      <c r="C78" s="2">
        <v>1037.3399999999999</v>
      </c>
      <c r="D78" s="2">
        <v>2018.42</v>
      </c>
    </row>
    <row r="79" spans="1:4" x14ac:dyDescent="0.35">
      <c r="A79" s="2" t="s">
        <v>52</v>
      </c>
      <c r="B79" s="2"/>
      <c r="C79" s="2">
        <v>16055.87</v>
      </c>
      <c r="D79" s="2">
        <v>18109.09</v>
      </c>
    </row>
    <row r="80" spans="1:4" x14ac:dyDescent="0.35">
      <c r="A80" s="2" t="s">
        <v>53</v>
      </c>
      <c r="B80" s="2"/>
      <c r="C80" s="2">
        <v>0</v>
      </c>
      <c r="D80" s="5">
        <v>0</v>
      </c>
    </row>
    <row r="81" spans="1:4" x14ac:dyDescent="0.35">
      <c r="A81" s="2" t="s">
        <v>54</v>
      </c>
      <c r="B81" s="2"/>
      <c r="C81" s="6">
        <v>688.05</v>
      </c>
      <c r="D81" s="6">
        <v>116.33</v>
      </c>
    </row>
    <row r="82" spans="1:4" x14ac:dyDescent="0.35">
      <c r="A82" s="2"/>
      <c r="B82" s="2" t="s">
        <v>15</v>
      </c>
      <c r="C82" s="2">
        <f>SUM(C78:C81)</f>
        <v>17781.259999999998</v>
      </c>
      <c r="D82" s="2">
        <f>SUM(D78:D81)</f>
        <v>20243.840000000004</v>
      </c>
    </row>
    <row r="83" spans="1:4" x14ac:dyDescent="0.35">
      <c r="A83" s="5"/>
      <c r="B83" s="5"/>
      <c r="C83" s="5"/>
      <c r="D83" s="5"/>
    </row>
    <row r="84" spans="1:4" x14ac:dyDescent="0.35">
      <c r="A84" s="7" t="s">
        <v>55</v>
      </c>
      <c r="B84" s="2"/>
      <c r="C84" s="2"/>
      <c r="D84" s="5"/>
    </row>
    <row r="85" spans="1:4" x14ac:dyDescent="0.35">
      <c r="A85" s="2" t="s">
        <v>56</v>
      </c>
      <c r="B85" s="2"/>
      <c r="C85" s="2">
        <v>0</v>
      </c>
      <c r="D85" s="2">
        <v>6907.39</v>
      </c>
    </row>
    <row r="86" spans="1:4" x14ac:dyDescent="0.35">
      <c r="A86" s="2" t="s">
        <v>57</v>
      </c>
      <c r="B86" s="2"/>
      <c r="C86" s="2">
        <v>1116.99</v>
      </c>
      <c r="D86" s="2">
        <v>2449.4299999999998</v>
      </c>
    </row>
    <row r="87" spans="1:4" x14ac:dyDescent="0.35">
      <c r="A87" s="2" t="s">
        <v>69</v>
      </c>
      <c r="B87" s="2"/>
      <c r="C87" s="2">
        <v>1582.68</v>
      </c>
      <c r="D87" s="2"/>
    </row>
    <row r="88" spans="1:4" x14ac:dyDescent="0.35">
      <c r="A88" s="2" t="s">
        <v>58</v>
      </c>
      <c r="B88" s="5"/>
      <c r="C88" s="11">
        <v>100</v>
      </c>
      <c r="D88" s="6">
        <v>159.99</v>
      </c>
    </row>
    <row r="89" spans="1:4" x14ac:dyDescent="0.35">
      <c r="A89" s="2"/>
      <c r="B89" s="5"/>
      <c r="C89" s="2">
        <f>SUM(C85:C88)</f>
        <v>2799.67</v>
      </c>
      <c r="D89" s="2">
        <f>SUM(D85:D88)</f>
        <v>9516.81</v>
      </c>
    </row>
    <row r="90" spans="1:4" x14ac:dyDescent="0.35">
      <c r="A90" s="5"/>
      <c r="B90" s="5"/>
      <c r="C90" s="5"/>
      <c r="D90" s="5"/>
    </row>
    <row r="91" spans="1:4" x14ac:dyDescent="0.35">
      <c r="A91" s="2" t="s">
        <v>59</v>
      </c>
      <c r="B91" s="5"/>
      <c r="C91" s="7">
        <f>C75+C82+C89</f>
        <v>60645.929999999993</v>
      </c>
      <c r="D91" s="7">
        <f>D75+D82+D89</f>
        <v>65256.65</v>
      </c>
    </row>
    <row r="92" spans="1:4" x14ac:dyDescent="0.35">
      <c r="A92" s="2"/>
      <c r="B92" s="5"/>
      <c r="C92" s="5"/>
      <c r="D92" s="7"/>
    </row>
    <row r="93" spans="1:4" x14ac:dyDescent="0.35">
      <c r="A93" s="2" t="s">
        <v>60</v>
      </c>
      <c r="B93" s="5"/>
      <c r="C93" s="7">
        <f>C91</f>
        <v>60645.929999999993</v>
      </c>
      <c r="D93" s="7">
        <f>D91</f>
        <v>65256.65</v>
      </c>
    </row>
    <row r="94" spans="1:4" x14ac:dyDescent="0.35">
      <c r="A94" s="2"/>
      <c r="B94" s="2"/>
      <c r="C94" s="2"/>
      <c r="D94" s="5"/>
    </row>
    <row r="95" spans="1:4" x14ac:dyDescent="0.35">
      <c r="A95" s="2" t="s">
        <v>61</v>
      </c>
      <c r="B95" s="2"/>
      <c r="C95" s="2"/>
      <c r="D95" s="5"/>
    </row>
    <row r="96" spans="1:4" x14ac:dyDescent="0.35">
      <c r="A96" s="2"/>
      <c r="B96" s="2"/>
      <c r="C96" s="2"/>
      <c r="D96" s="5"/>
    </row>
    <row r="97" spans="1:9" x14ac:dyDescent="0.35">
      <c r="A97" s="7" t="s">
        <v>62</v>
      </c>
      <c r="B97" s="2"/>
      <c r="C97" s="2"/>
      <c r="D97" s="5"/>
    </row>
    <row r="98" spans="1:9" x14ac:dyDescent="0.35">
      <c r="A98" s="2" t="s">
        <v>63</v>
      </c>
      <c r="B98" s="2"/>
      <c r="C98" s="2">
        <v>25057.51</v>
      </c>
      <c r="D98" s="2">
        <v>24504.7</v>
      </c>
    </row>
    <row r="99" spans="1:9" x14ac:dyDescent="0.35">
      <c r="A99" s="2" t="s">
        <v>64</v>
      </c>
      <c r="B99" s="5"/>
      <c r="C99" s="6">
        <v>8137.61</v>
      </c>
      <c r="D99" s="6">
        <v>8850.93</v>
      </c>
    </row>
    <row r="100" spans="1:9" x14ac:dyDescent="0.35">
      <c r="A100" s="2"/>
      <c r="B100" s="2" t="s">
        <v>15</v>
      </c>
      <c r="C100" s="2">
        <f>SUM(C98:C99)</f>
        <v>33195.119999999995</v>
      </c>
      <c r="D100" s="2">
        <f>SUM(D98:D99)</f>
        <v>33355.630000000005</v>
      </c>
    </row>
    <row r="101" spans="1:9" x14ac:dyDescent="0.35">
      <c r="A101" s="2"/>
      <c r="B101" s="2"/>
      <c r="C101" s="2"/>
      <c r="D101" s="5"/>
    </row>
    <row r="102" spans="1:9" x14ac:dyDescent="0.35">
      <c r="A102" s="7" t="s">
        <v>65</v>
      </c>
      <c r="B102" s="2"/>
      <c r="C102" s="2"/>
      <c r="D102" s="5"/>
    </row>
    <row r="103" spans="1:9" x14ac:dyDescent="0.35">
      <c r="A103" s="2" t="s">
        <v>66</v>
      </c>
      <c r="B103" s="2"/>
      <c r="C103" s="2">
        <v>9049.64</v>
      </c>
      <c r="D103" s="2">
        <v>3701.13</v>
      </c>
    </row>
    <row r="104" spans="1:9" x14ac:dyDescent="0.35">
      <c r="A104" s="2" t="s">
        <v>46</v>
      </c>
      <c r="B104" s="2"/>
      <c r="C104" s="2">
        <v>0</v>
      </c>
      <c r="D104" s="2">
        <v>11287.75</v>
      </c>
    </row>
    <row r="105" spans="1:9" x14ac:dyDescent="0.35">
      <c r="A105" s="2" t="s">
        <v>67</v>
      </c>
      <c r="B105" s="2"/>
      <c r="C105" s="2">
        <v>7069.04</v>
      </c>
      <c r="D105" s="2">
        <v>0</v>
      </c>
    </row>
    <row r="106" spans="1:9" x14ac:dyDescent="0.35">
      <c r="A106" s="2" t="s">
        <v>68</v>
      </c>
      <c r="B106" s="2"/>
      <c r="C106" s="2">
        <v>3267.38</v>
      </c>
      <c r="D106" s="2">
        <v>3433.71</v>
      </c>
    </row>
    <row r="107" spans="1:9" x14ac:dyDescent="0.35">
      <c r="A107" s="2" t="s">
        <v>69</v>
      </c>
      <c r="B107" s="2"/>
      <c r="C107" s="2">
        <v>296.33999999999997</v>
      </c>
      <c r="D107" s="2">
        <v>345.89</v>
      </c>
    </row>
    <row r="108" spans="1:9" x14ac:dyDescent="0.35">
      <c r="A108" s="2" t="s">
        <v>70</v>
      </c>
      <c r="B108" s="2"/>
      <c r="C108" s="2">
        <v>1440.94</v>
      </c>
      <c r="D108" s="2">
        <v>2150.9499999999998</v>
      </c>
      <c r="H108" s="18"/>
      <c r="I108" s="18"/>
    </row>
    <row r="109" spans="1:9" x14ac:dyDescent="0.35">
      <c r="A109" s="2" t="s">
        <v>71</v>
      </c>
      <c r="B109" s="2"/>
      <c r="C109" s="2">
        <v>2182.71</v>
      </c>
      <c r="D109" s="2">
        <v>2151.37</v>
      </c>
    </row>
    <row r="110" spans="1:9" x14ac:dyDescent="0.35">
      <c r="A110" s="2" t="s">
        <v>72</v>
      </c>
      <c r="B110" s="2"/>
      <c r="C110" s="6">
        <v>904.8</v>
      </c>
      <c r="D110" s="6">
        <v>1363.71</v>
      </c>
    </row>
    <row r="111" spans="1:9" x14ac:dyDescent="0.35">
      <c r="A111" s="2"/>
      <c r="B111" s="2" t="s">
        <v>15</v>
      </c>
      <c r="C111" s="2">
        <f>SUM(C103:C110)</f>
        <v>24210.85</v>
      </c>
      <c r="D111" s="2">
        <f>SUM(D103:D110)</f>
        <v>24434.51</v>
      </c>
    </row>
    <row r="112" spans="1:9" x14ac:dyDescent="0.35">
      <c r="A112" s="2"/>
      <c r="B112" s="2"/>
      <c r="C112" s="2"/>
      <c r="D112" s="5"/>
    </row>
    <row r="113" spans="1:4" x14ac:dyDescent="0.35">
      <c r="A113" s="7" t="s">
        <v>73</v>
      </c>
      <c r="B113" s="2"/>
      <c r="C113" s="2"/>
      <c r="D113" s="5"/>
    </row>
    <row r="114" spans="1:4" x14ac:dyDescent="0.35">
      <c r="A114" s="2" t="s">
        <v>52</v>
      </c>
      <c r="B114" s="2"/>
      <c r="C114" s="2">
        <v>0</v>
      </c>
      <c r="D114" s="5">
        <v>0</v>
      </c>
    </row>
    <row r="115" spans="1:4" x14ac:dyDescent="0.35">
      <c r="A115" s="2" t="s">
        <v>74</v>
      </c>
      <c r="B115" s="2"/>
      <c r="C115" s="6">
        <v>2473.06</v>
      </c>
      <c r="D115" s="6">
        <v>1426.41</v>
      </c>
    </row>
    <row r="116" spans="1:4" x14ac:dyDescent="0.35">
      <c r="A116" s="2"/>
      <c r="B116" s="2" t="s">
        <v>15</v>
      </c>
      <c r="C116" s="2">
        <f>SUM(C114:C115)</f>
        <v>2473.06</v>
      </c>
      <c r="D116" s="2">
        <f>D114+D115</f>
        <v>1426.41</v>
      </c>
    </row>
    <row r="117" spans="1:4" x14ac:dyDescent="0.35">
      <c r="A117" s="2"/>
      <c r="B117" s="2"/>
      <c r="C117" s="2"/>
      <c r="D117" s="5"/>
    </row>
    <row r="118" spans="1:4" x14ac:dyDescent="0.35">
      <c r="A118" s="5"/>
      <c r="B118" s="5"/>
      <c r="C118" s="5"/>
      <c r="D118" s="5"/>
    </row>
    <row r="119" spans="1:4" x14ac:dyDescent="0.35">
      <c r="A119" s="2" t="s">
        <v>75</v>
      </c>
      <c r="B119" s="2"/>
      <c r="C119" s="2">
        <f>C100+C111+C116</f>
        <v>59879.029999999992</v>
      </c>
      <c r="D119" s="2">
        <f>D100+D111+D116</f>
        <v>59216.55</v>
      </c>
    </row>
    <row r="120" spans="1:4" x14ac:dyDescent="0.35">
      <c r="A120" s="5"/>
      <c r="B120" s="5"/>
      <c r="C120" s="5"/>
      <c r="D120" s="5"/>
    </row>
    <row r="121" spans="1:4" x14ac:dyDescent="0.35">
      <c r="A121" s="2" t="s">
        <v>76</v>
      </c>
      <c r="B121" s="5"/>
      <c r="C121" s="2">
        <v>766.9</v>
      </c>
      <c r="D121" s="2">
        <v>6040.1</v>
      </c>
    </row>
    <row r="122" spans="1:4" x14ac:dyDescent="0.35">
      <c r="A122" s="5"/>
      <c r="B122" s="5"/>
      <c r="C122" s="5"/>
      <c r="D122" s="5"/>
    </row>
    <row r="123" spans="1:4" x14ac:dyDescent="0.35">
      <c r="A123" s="5" t="s">
        <v>77</v>
      </c>
      <c r="B123" s="5"/>
      <c r="C123" s="7">
        <f>C100+C111+C116+C121</f>
        <v>60645.929999999993</v>
      </c>
      <c r="D123" s="7">
        <f>D100+D111+D116+D121</f>
        <v>65256.65</v>
      </c>
    </row>
    <row r="124" spans="1:4" x14ac:dyDescent="0.35">
      <c r="A124" s="5"/>
      <c r="B124" s="5"/>
      <c r="C124" s="5"/>
      <c r="D124" s="7"/>
    </row>
    <row r="125" spans="1:4" x14ac:dyDescent="0.35">
      <c r="A125" s="5"/>
      <c r="B125" s="5"/>
      <c r="C125" s="5"/>
      <c r="D125" s="5"/>
    </row>
    <row r="126" spans="1:4" x14ac:dyDescent="0.35">
      <c r="A126" s="12" t="s">
        <v>78</v>
      </c>
      <c r="B126" s="2"/>
      <c r="C126" s="2"/>
      <c r="D126" s="5"/>
    </row>
    <row r="127" spans="1:4" x14ac:dyDescent="0.35">
      <c r="A127" s="2" t="s">
        <v>79</v>
      </c>
      <c r="B127" s="13"/>
      <c r="C127" s="13">
        <v>64121.01</v>
      </c>
      <c r="D127" s="2">
        <v>58080.91</v>
      </c>
    </row>
    <row r="128" spans="1:4" x14ac:dyDescent="0.35">
      <c r="A128" s="2" t="s">
        <v>80</v>
      </c>
      <c r="B128" s="13"/>
      <c r="C128" s="19">
        <v>767.01</v>
      </c>
      <c r="D128" s="6">
        <v>6040.1</v>
      </c>
    </row>
    <row r="129" spans="1:4" x14ac:dyDescent="0.35">
      <c r="A129" s="13" t="s">
        <v>81</v>
      </c>
      <c r="B129" s="14"/>
      <c r="C129" s="13">
        <f>SUM(C127:C128)</f>
        <v>64888.020000000004</v>
      </c>
      <c r="D129" s="2">
        <f>SUM(D127:D128)</f>
        <v>64121.01</v>
      </c>
    </row>
    <row r="130" spans="1:4" x14ac:dyDescent="0.35">
      <c r="A130" s="13"/>
      <c r="B130" s="14"/>
      <c r="C130" s="14"/>
      <c r="D130" s="5"/>
    </row>
    <row r="131" spans="1:4" x14ac:dyDescent="0.35">
      <c r="A131" s="15" t="s">
        <v>82</v>
      </c>
      <c r="B131" s="2"/>
      <c r="C131" s="2"/>
      <c r="D131" s="5"/>
    </row>
    <row r="132" spans="1:4" x14ac:dyDescent="0.35">
      <c r="A132" s="5" t="s">
        <v>83</v>
      </c>
      <c r="B132" s="2"/>
      <c r="C132" s="2"/>
      <c r="D132" s="5"/>
    </row>
    <row r="133" spans="1:4" x14ac:dyDescent="0.35">
      <c r="A133" s="2"/>
      <c r="B133" s="2"/>
      <c r="C133" s="2"/>
      <c r="D133" s="5"/>
    </row>
    <row r="134" spans="1:4" x14ac:dyDescent="0.35">
      <c r="A134" s="7" t="s">
        <v>84</v>
      </c>
      <c r="B134" s="5"/>
      <c r="C134" s="5"/>
      <c r="D134" s="5"/>
    </row>
    <row r="135" spans="1:4" x14ac:dyDescent="0.35">
      <c r="A135" s="7"/>
      <c r="B135" s="5"/>
      <c r="C135" s="5"/>
      <c r="D135" s="5"/>
    </row>
    <row r="136" spans="1:4" x14ac:dyDescent="0.35">
      <c r="A136" s="2" t="s">
        <v>85</v>
      </c>
      <c r="B136" s="2"/>
      <c r="C136" s="2">
        <v>7751</v>
      </c>
      <c r="D136" s="2">
        <v>8208</v>
      </c>
    </row>
    <row r="137" spans="1:4" x14ac:dyDescent="0.35">
      <c r="A137" s="2" t="s">
        <v>86</v>
      </c>
      <c r="B137" s="2"/>
      <c r="C137" s="6">
        <v>-523</v>
      </c>
      <c r="D137" s="6">
        <v>-456.8</v>
      </c>
    </row>
    <row r="138" spans="1:4" x14ac:dyDescent="0.35">
      <c r="A138" s="2" t="s">
        <v>81</v>
      </c>
      <c r="B138" s="2"/>
      <c r="C138" s="2">
        <v>7228</v>
      </c>
      <c r="D138" s="2">
        <f>D136-457</f>
        <v>7751</v>
      </c>
    </row>
    <row r="139" spans="1:4" x14ac:dyDescent="0.35">
      <c r="A139" s="2"/>
      <c r="B139" s="2"/>
      <c r="C139" s="2"/>
      <c r="D139" s="5"/>
    </row>
    <row r="140" spans="1:4" x14ac:dyDescent="0.35">
      <c r="A140" s="2" t="s">
        <v>87</v>
      </c>
      <c r="B140" s="2"/>
      <c r="C140" s="2">
        <v>17307</v>
      </c>
      <c r="D140" s="2">
        <v>17994</v>
      </c>
    </row>
    <row r="141" spans="1:4" x14ac:dyDescent="0.35">
      <c r="A141" s="2" t="s">
        <v>88</v>
      </c>
      <c r="B141" s="2"/>
      <c r="C141" s="6">
        <v>-1128</v>
      </c>
      <c r="D141" s="6">
        <v>-686.72</v>
      </c>
    </row>
    <row r="142" spans="1:4" x14ac:dyDescent="0.35">
      <c r="A142" s="2" t="s">
        <v>89</v>
      </c>
      <c r="B142" s="7"/>
      <c r="C142" s="2">
        <v>16179.39</v>
      </c>
      <c r="D142" s="2">
        <f>D140-687</f>
        <v>17307</v>
      </c>
    </row>
    <row r="143" spans="1:4" x14ac:dyDescent="0.35">
      <c r="A143" s="5"/>
      <c r="B143" s="5"/>
      <c r="C143" s="5"/>
      <c r="D143" s="5"/>
    </row>
    <row r="144" spans="1:4" x14ac:dyDescent="0.35">
      <c r="A144" s="16"/>
      <c r="B144" s="17"/>
      <c r="C144" s="17"/>
      <c r="D144" s="5"/>
    </row>
    <row r="145" spans="1:4" x14ac:dyDescent="0.35">
      <c r="A145" s="17"/>
      <c r="B145" s="17"/>
      <c r="C145" s="17"/>
      <c r="D145" s="5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Erasmus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Farina Rodjan</dc:creator>
  <cp:keywords/>
  <dc:description/>
  <cp:lastModifiedBy>Elsbeth van der Ploeg</cp:lastModifiedBy>
  <cp:revision/>
  <cp:lastPrinted>2026-03-20T11:18:18Z</cp:lastPrinted>
  <dcterms:created xsi:type="dcterms:W3CDTF">2026-03-05T13:15:21Z</dcterms:created>
  <dcterms:modified xsi:type="dcterms:W3CDTF">2026-05-08T06:56:46Z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72ba27-cab8-4042-a351-a31f6e4eacdc_Enabled">
    <vt:lpwstr>true</vt:lpwstr>
  </property>
  <property fmtid="{D5CDD505-2E9C-101B-9397-08002B2CF9AE}" pid="3" name="MSIP_Label_8772ba27-cab8-4042-a351-a31f6e4eacdc_SetDate">
    <vt:lpwstr>2026-03-05T13:15:28Z</vt:lpwstr>
  </property>
  <property fmtid="{D5CDD505-2E9C-101B-9397-08002B2CF9AE}" pid="4" name="MSIP_Label_8772ba27-cab8-4042-a351-a31f6e4eacdc_Method">
    <vt:lpwstr>Standard</vt:lpwstr>
  </property>
  <property fmtid="{D5CDD505-2E9C-101B-9397-08002B2CF9AE}" pid="5" name="MSIP_Label_8772ba27-cab8-4042-a351-a31f6e4eacdc_Name">
    <vt:lpwstr>Internal</vt:lpwstr>
  </property>
  <property fmtid="{D5CDD505-2E9C-101B-9397-08002B2CF9AE}" pid="6" name="MSIP_Label_8772ba27-cab8-4042-a351-a31f6e4eacdc_SiteId">
    <vt:lpwstr>715902d6-f63e-4b8d-929b-4bb170bad492</vt:lpwstr>
  </property>
  <property fmtid="{D5CDD505-2E9C-101B-9397-08002B2CF9AE}" pid="7" name="MSIP_Label_8772ba27-cab8-4042-a351-a31f6e4eacdc_ActionId">
    <vt:lpwstr>3db9d4ec-886f-423e-8923-ec5fd9860d52</vt:lpwstr>
  </property>
  <property fmtid="{D5CDD505-2E9C-101B-9397-08002B2CF9AE}" pid="8" name="MSIP_Label_8772ba27-cab8-4042-a351-a31f6e4eacdc_ContentBits">
    <vt:lpwstr>0</vt:lpwstr>
  </property>
  <property fmtid="{D5CDD505-2E9C-101B-9397-08002B2CF9AE}" pid="9" name="MSIP_Label_8772ba27-cab8-4042-a351-a31f6e4eacdc_Tag">
    <vt:lpwstr>10, 3, 0, 1</vt:lpwstr>
  </property>
</Properties>
</file>